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ДЕЛ  ФИНАНСОВ\БЮДЖЕТ 2023\Ожидаемое исполнение\"/>
    </mc:Choice>
  </mc:AlternateContent>
  <bookViews>
    <workbookView xWindow="0" yWindow="0" windowWidth="28800" windowHeight="12435" activeTab="2"/>
  </bookViews>
  <sheets>
    <sheet name="Источники" sheetId="4" r:id="rId1"/>
    <sheet name="Расходы" sheetId="3" r:id="rId2"/>
    <sheet name="Доходы" sheetId="2" r:id="rId3"/>
  </sheets>
  <definedNames>
    <definedName name="_xlnm.Print_Titles" localSheetId="2">Доходы!$6:$7</definedName>
  </definedNames>
  <calcPr calcId="152511"/>
</workbook>
</file>

<file path=xl/calcChain.xml><?xml version="1.0" encoding="utf-8"?>
<calcChain xmlns="http://schemas.openxmlformats.org/spreadsheetml/2006/main">
  <c r="H33" i="3" l="1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F23" i="3"/>
  <c r="F8" i="3" s="1"/>
  <c r="F9" i="3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F8" i="2"/>
  <c r="F9" i="2"/>
  <c r="C3" i="4" l="1"/>
  <c r="D3" i="4"/>
  <c r="E3" i="4"/>
  <c r="F3" i="4"/>
</calcChain>
</file>

<file path=xl/sharedStrings.xml><?xml version="1.0" encoding="utf-8"?>
<sst xmlns="http://schemas.openxmlformats.org/spreadsheetml/2006/main" count="122" uniqueCount="120">
  <si>
    <t>Исполнение бюджета</t>
  </si>
  <si>
    <t>Единица измерения: руб.</t>
  </si>
  <si>
    <t>Наименование показателя</t>
  </si>
  <si>
    <t>Процент ожидаемого исполнения к первоначально утвержденному прогнозу</t>
  </si>
  <si>
    <t>Процент ожидаемого исполнения к прогнозу с учетом изменений</t>
  </si>
  <si>
    <t>Текущий год (оценка)</t>
  </si>
  <si>
    <t>Объем бюджетных ассигнований в соответствии с Законом о бюджете (первоначально утвержденным)</t>
  </si>
  <si>
    <t>Объем бюджетных ассигнований в соответствии с Законом о бюджете с учетом изменений</t>
  </si>
  <si>
    <t>Исполнено расходов на отчетную дату</t>
  </si>
  <si>
    <t>Процент ожидаемого исполнения к утвержденному плану</t>
  </si>
  <si>
    <t>Процент ожидаемого исполнения к уточненному плану</t>
  </si>
  <si>
    <t>Код группы, подгруппы, статьи и вида источников финансирования дефицитов бюджетов</t>
  </si>
  <si>
    <t>Наименование группы, подгруппы, статьи и вида источников финансирования дефицитов бюджетов</t>
  </si>
  <si>
    <t>Сумма в соответствии с Законом о бюджете (первоначально утвержденным)</t>
  </si>
  <si>
    <t>Сумма в соответствии с Законом о бюджете с учетом изменений</t>
  </si>
  <si>
    <t>Исполнено источников финансирования дефицита бюджета на отчетную дату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</si>
  <si>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(рублей)</t>
  </si>
  <si>
    <t>Код классификации дохода бюджетной классификации субъекта Российской Федерации</t>
  </si>
  <si>
    <t xml:space="preserve">Наименование кода дохода бюджета в соответствии с бюджетной классификацией Российской Федерации
Автоматически на основании справочника Классификатора доходов
</t>
  </si>
  <si>
    <t>Утвержденный прогноз по доходам в соответствии с законом о бюджете (первоначальный)</t>
  </si>
  <si>
    <t>Утвержденный прогноз по доходам с учетом изменений, вносимых в закон о бюджете</t>
  </si>
  <si>
    <t>Исполнено доходов на отчетную дату</t>
  </si>
  <si>
    <t>Разд./подразд.</t>
  </si>
  <si>
    <t>Увеличение прочих остатков денежных средств бюджетов</t>
  </si>
  <si>
    <t>825 01 05 02 01 00 0000 510</t>
  </si>
  <si>
    <t xml:space="preserve"> Уменьшение прочих остатков денежных средств бюджетов</t>
  </si>
  <si>
    <t>825 01 05 02 01 00 0000 610</t>
  </si>
  <si>
    <t>Источники финансирования дефицита бюджета - всего</t>
  </si>
  <si>
    <t>х</t>
  </si>
  <si>
    <t>ДОХОДЫ</t>
  </si>
  <si>
    <t>РАСХОДЫ</t>
  </si>
  <si>
    <t>Ожидаемое исполнение бюджета сельского  поселения  "Деревня  Сугоново"  за 2022 год</t>
  </si>
  <si>
    <t>00000000000000000000</t>
  </si>
  <si>
    <t>Бюджет: СП "Деревня Сугоново"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</si>
  <si>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</si>
  <si>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</si>
  <si>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</si>
  <si>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</si>
  <si>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</si>
  <si>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</si>
  <si>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</si>
  <si>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</si>
  <si>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</si>
  <si>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</si>
  <si>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</si>
  <si>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</si>
  <si>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</si>
  <si>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</si>
  <si>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</si>
  <si>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</si>
  <si>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00011700000000000000</t>
  </si>
  <si>
    <t xml:space="preserve">          ПРОЧИЕ НЕНАЛОГОВЫЕ ДОХОДЫ</t>
  </si>
  <si>
    <t>00011715000000000000</t>
  </si>
  <si>
    <t xml:space="preserve">            Инициативные платежи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</si>
  <si>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</si>
  <si>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</si>
  <si>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</si>
  <si>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</si>
  <si>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00020215000000000000</t>
  </si>
  <si>
    <t xml:space="preserve">            Дотации на выравнивание бюджетной обеспеченности</t>
  </si>
  <si>
    <t>00020229000000000000</t>
  </si>
  <si>
    <t xml:space="preserve">            Субсидии бюджетам за счет средств резервного фонда Президента Российской Федерации</t>
  </si>
  <si>
    <t>00020235000000000000</t>
  </si>
  <si>
    <t xml:space="preserve">            Субвенции бюджетам бюджетной системы Российской Федерации</t>
  </si>
  <si>
    <t>00020240000000000000</t>
  </si>
  <si>
    <t xml:space="preserve">            Иные межбюджетные трансферты</t>
  </si>
  <si>
    <t>00020249000000000000</t>
  </si>
  <si>
    <t xml:space="preserve">            Межбюджетные трансферты, передаваемые бюджетам, за счет средств резервного фонда Президента Российской Федерации</t>
  </si>
  <si>
    <t xml:space="preserve">    Итого по: СП "Деревня Сугоново"</t>
  </si>
  <si>
    <t>0000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</si>
  <si>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</si>
  <si>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</si>
  <si>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</si>
  <si>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</si>
  <si>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</si>
  <si>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</si>
  <si>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</si>
  <si>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</si>
  <si>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</si>
  <si>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</si>
  <si>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</si>
  <si>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</si>
  <si>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</si>
  <si>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</si>
  <si>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</si>
  <si>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</si>
  <si>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</si>
  <si>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</si>
  <si>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</si>
  <si>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</si>
  <si>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</si>
  <si>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</si>
  <si>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</si>
  <si>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</si>
  <si>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</si>
  <si>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</si>
  <si>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Другие вопросы в области национальной экономики</t>
  </si>
  <si>
    <t>0412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</si>
  <si>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</si>
  <si>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</si>
  <si>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</si>
  <si>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</si>
  <si>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</si>
  <si>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</si>
  <si>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</si>
  <si>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</si>
  <si>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</si>
  <si>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</si>
  <si>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</si>
  <si>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</si>
  <si>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Другие вопросы в области культуры, кинематографии</t>
  </si>
  <si>
    <t>0804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</si>
  <si>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</si>
  <si>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</si>
  <si>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</si>
  <si>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</si>
  <si>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ФИЗИЧЕСКАЯ КУЛЬТУРА И СПОРТ</t>
  </si>
  <si>
    <t>1100</t>
  </si>
  <si>
    <t xml:space="preserve">        Массовый спорт</t>
  </si>
  <si>
    <t>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</si>
</sst>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8">
    <xf numFmtId="0" fontId="0" fillId="0" borderId="0" xfId="0"/>
    <xf numFmtId="0" fontId="0" fillId="0" borderId="0" xfId="0" applyProtection="1">
      <protection locked="0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4" fontId="5" fillId="0" borderId="2" xfId="17" applyNumberFormat="1" applyFont="1" applyFill="1" applyProtection="1">
      <alignment horizontal="right" vertical="top" shrinkToFit="1"/>
    </xf>
    <xf numFmtId="0" fontId="1" fillId="0" borderId="3" xfId="13" applyNumberFormat="1" applyAlignment="1" applyProtection="1">
      <alignment vertical="top" wrapText="1"/>
    </xf>
    <xf numFmtId="1" fontId="1" fillId="0" borderId="2" xfId="7" applyNumberFormat="1" applyAlignment="1" applyProtection="1">
      <alignment horizontal="center" vertical="top" shrinkToFit="1"/>
    </xf>
    <xf numFmtId="4" fontId="1" fillId="0" borderId="2" xfId="30" applyNumberFormat="1" applyAlignment="1" applyProtection="1">
      <alignment horizontal="right" vertical="top" shrinkToFit="1"/>
    </xf>
    <xf numFmtId="0" fontId="0" fillId="0" borderId="0" xfId="0" applyFill="1"/>
    <xf numFmtId="0" fontId="1" fillId="0" borderId="1" xfId="10" applyNumberFormat="1" applyBorder="1" applyAlignment="1" applyProtection="1">
      <alignment wrapText="1"/>
    </xf>
    <xf numFmtId="0" fontId="0" fillId="0" borderId="1" xfId="0" applyBorder="1"/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2" fillId="0" borderId="1" xfId="3" applyNumberFormat="1" applyAlignment="1" applyProtection="1">
      <alignment horizontal="center" wrapText="1"/>
    </xf>
    <xf numFmtId="0" fontId="3" fillId="0" borderId="1" xfId="20" applyNumberFormat="1" applyBorder="1" applyAlignment="1" applyProtection="1">
      <alignment horizontal="center" wrapText="1"/>
    </xf>
    <xf numFmtId="1" fontId="3" fillId="0" borderId="1" xfId="20" applyBorder="1" applyAlignment="1">
      <alignment horizont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9" xfId="6" applyNumberFormat="1" applyBorder="1" applyProtection="1">
      <alignment horizontal="center" vertical="center" wrapText="1"/>
    </xf>
    <xf numFmtId="0" fontId="1" fillId="0" borderId="9" xfId="6" applyBorder="1">
      <alignment horizontal="center" vertical="center" wrapText="1"/>
    </xf>
    <xf numFmtId="0" fontId="1" fillId="0" borderId="5" xfId="6" applyBorder="1">
      <alignment horizontal="center" vertical="center" wrapText="1"/>
    </xf>
    <xf numFmtId="0" fontId="3" fillId="0" borderId="11" xfId="20" applyNumberFormat="1" applyBorder="1" applyAlignment="1" applyProtection="1">
      <alignment horizontal="center" wrapText="1"/>
    </xf>
    <xf numFmtId="1" fontId="3" fillId="0" borderId="11" xfId="20" applyBorder="1" applyAlignment="1">
      <alignment horizontal="center" wrapText="1"/>
    </xf>
    <xf numFmtId="1" fontId="3" fillId="0" borderId="1" xfId="20" applyBorder="1" applyAlignment="1">
      <alignment horizontal="center" wrapText="1"/>
    </xf>
    <xf numFmtId="0" fontId="3" fillId="0" borderId="12" xfId="21" applyNumberFormat="1" applyFill="1" applyBorder="1" applyAlignment="1" applyProtection="1">
      <alignment horizontal="right"/>
    </xf>
    <xf numFmtId="4" fontId="3" fillId="0" borderId="12" xfId="21" applyFill="1" applyBorder="1" applyAlignment="1">
      <alignment horizontal="right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7" xfId="12" applyNumberFormat="1" applyBorder="1" applyAlignment="1" applyProtection="1">
      <alignment horizontal="center" vertical="center" wrapText="1"/>
    </xf>
    <xf numFmtId="0" fontId="1" fillId="0" borderId="8" xfId="12" applyNumberFormat="1" applyBorder="1" applyAlignment="1" applyProtection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2" fillId="0" borderId="1" xfId="3" applyNumberFormat="1" applyAlignment="1" applyProtection="1">
      <alignment horizontal="center" wrapText="1"/>
    </xf>
    <xf numFmtId="0" fontId="1" fillId="0" borderId="10" xfId="5" applyNumberFormat="1" applyBorder="1" applyAlignment="1" applyProtection="1">
      <alignment horizontal="center"/>
    </xf>
    <xf numFmtId="4" fontId="5" fillId="0" borderId="2" xfId="30" applyNumberFormat="1" applyFont="1" applyAlignment="1" applyProtection="1">
      <alignment horizontal="right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"/>
  <sheetViews>
    <sheetView workbookViewId="0">
      <selection activeCell="C6" sqref="C6"/>
    </sheetView>
  </sheetViews>
  <sheetFormatPr defaultRowHeight="15" x14ac:dyDescent="0.25"/>
  <cols>
    <col min="1" max="1" width="35.5703125" customWidth="1"/>
    <col min="2" max="2" width="24.42578125" customWidth="1"/>
    <col min="3" max="3" width="15.42578125" customWidth="1"/>
    <col min="4" max="4" width="16.28515625" customWidth="1"/>
    <col min="5" max="5" width="16" customWidth="1"/>
    <col min="6" max="6" width="16.140625" customWidth="1"/>
  </cols>
  <sheetData>
    <row r="2" spans="1:6" ht="87" customHeight="1" x14ac:dyDescent="0.25">
      <c r="A2" s="11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5</v>
      </c>
    </row>
    <row r="3" spans="1:6" ht="38.25" x14ac:dyDescent="0.25">
      <c r="A3" s="11" t="s">
        <v>28</v>
      </c>
      <c r="B3" s="13" t="s">
        <v>27</v>
      </c>
      <c r="C3" s="12">
        <f>C4-C5</f>
        <v>0</v>
      </c>
      <c r="D3" s="12">
        <f>D4-D5</f>
        <v>-258275.40000000037</v>
      </c>
      <c r="E3" s="12">
        <f>E4-E5</f>
        <v>92505.469999999739</v>
      </c>
      <c r="F3" s="12">
        <f>F4-F5</f>
        <v>92505.469999999739</v>
      </c>
    </row>
    <row r="4" spans="1:6" ht="51" customHeight="1" x14ac:dyDescent="0.25">
      <c r="A4" s="11" t="s">
        <v>24</v>
      </c>
      <c r="B4" s="11" t="s">
        <v>23</v>
      </c>
      <c r="C4" s="12">
        <v>7051217</v>
      </c>
      <c r="D4" s="12">
        <v>8151134.6600000001</v>
      </c>
      <c r="E4" s="12">
        <v>8190870.2000000002</v>
      </c>
      <c r="F4" s="12">
        <v>8190870.2000000002</v>
      </c>
    </row>
    <row r="5" spans="1:6" ht="51" customHeight="1" x14ac:dyDescent="0.25">
      <c r="A5" s="11" t="s">
        <v>26</v>
      </c>
      <c r="B5" s="11" t="s">
        <v>25</v>
      </c>
      <c r="C5" s="12">
        <v>7051217</v>
      </c>
      <c r="D5" s="12">
        <v>8409410.0600000005</v>
      </c>
      <c r="E5" s="12">
        <v>8098364.7300000004</v>
      </c>
      <c r="F5" s="12">
        <v>8098364.7300000004</v>
      </c>
    </row>
  </sheetData>
  <pageMargins left="0.39370078740157483" right="0.19685039370078741" top="0.19685039370078741" bottom="0.19685039370078741" header="0.39370078740157483" footer="0.3937007874015748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L12" sqref="L12"/>
    </sheetView>
  </sheetViews>
  <sheetFormatPr defaultRowHeight="15" x14ac:dyDescent="0.25"/>
  <cols>
    <col min="1" max="1" width="43.5703125" customWidth="1"/>
    <col min="3" max="3" width="16.140625" customWidth="1"/>
    <col min="4" max="4" width="14.28515625" customWidth="1"/>
    <col min="5" max="5" width="15.28515625" customWidth="1"/>
    <col min="6" max="6" width="14.28515625" customWidth="1"/>
    <col min="7" max="7" width="13.5703125" customWidth="1"/>
    <col min="8" max="8" width="13" customWidth="1"/>
  </cols>
  <sheetData>
    <row r="1" spans="1:8" s="9" customFormat="1" ht="15" customHeight="1" x14ac:dyDescent="0.2"/>
    <row r="2" spans="1:8" s="9" customFormat="1" ht="15" customHeight="1" x14ac:dyDescent="0.2"/>
    <row r="3" spans="1:8" s="10" customFormat="1" x14ac:dyDescent="0.25">
      <c r="A3" s="22" t="s">
        <v>0</v>
      </c>
      <c r="B3" s="23"/>
      <c r="C3" s="23"/>
      <c r="D3" s="23"/>
      <c r="E3" s="23"/>
      <c r="F3" s="23"/>
      <c r="G3" s="23"/>
      <c r="H3" s="24"/>
    </row>
    <row r="4" spans="1:8" s="10" customFormat="1" x14ac:dyDescent="0.25">
      <c r="A4" s="15"/>
      <c r="B4" s="16"/>
      <c r="C4" s="24" t="s">
        <v>30</v>
      </c>
      <c r="D4" s="24"/>
      <c r="E4" s="16"/>
      <c r="F4" s="16"/>
      <c r="G4" s="16"/>
      <c r="H4" s="16"/>
    </row>
    <row r="5" spans="1:8" x14ac:dyDescent="0.25">
      <c r="A5" s="25" t="s">
        <v>1</v>
      </c>
      <c r="B5" s="26"/>
      <c r="C5" s="26"/>
      <c r="D5" s="26"/>
      <c r="E5" s="26"/>
      <c r="F5" s="26"/>
      <c r="G5" s="26"/>
      <c r="H5" s="26"/>
    </row>
    <row r="6" spans="1:8" x14ac:dyDescent="0.25">
      <c r="A6" s="17" t="s">
        <v>2</v>
      </c>
      <c r="B6" s="17" t="s">
        <v>22</v>
      </c>
      <c r="C6" s="17" t="s">
        <v>6</v>
      </c>
      <c r="D6" s="17" t="s">
        <v>7</v>
      </c>
      <c r="E6" s="17" t="s">
        <v>8</v>
      </c>
      <c r="F6" s="17" t="s">
        <v>5</v>
      </c>
      <c r="G6" s="19" t="s">
        <v>9</v>
      </c>
      <c r="H6" s="17" t="s">
        <v>10</v>
      </c>
    </row>
    <row r="7" spans="1:8" ht="107.25" customHeight="1" x14ac:dyDescent="0.25">
      <c r="A7" s="18"/>
      <c r="B7" s="18"/>
      <c r="C7" s="18"/>
      <c r="D7" s="18"/>
      <c r="E7" s="18"/>
      <c r="F7" s="18"/>
      <c r="G7" s="20"/>
      <c r="H7" s="21"/>
    </row>
    <row r="8" spans="1:8" ht="22.5" customHeight="1" x14ac:dyDescent="0.25">
      <c r="A8" s="5" t="s">
        <v>68</v>
      </c>
      <c r="B8" s="6" t="s">
        <v>69</v>
      </c>
      <c r="C8" s="7">
        <v>7051217</v>
      </c>
      <c r="D8" s="7">
        <v>8409410.0600000005</v>
      </c>
      <c r="E8" s="7">
        <v>6719858.6100000003</v>
      </c>
      <c r="F8" s="37">
        <f>F9+F15+F17+F20+F23+F27+F30</f>
        <v>8098364.7299999986</v>
      </c>
      <c r="G8" s="4">
        <f>F8/C8*100</f>
        <v>114.8505957198594</v>
      </c>
      <c r="H8" s="4">
        <f>F8/D8*100</f>
        <v>96.301222942147717</v>
      </c>
    </row>
    <row r="9" spans="1:8" x14ac:dyDescent="0.25">
      <c r="A9" s="5" t="s">
        <v>70</v>
      </c>
      <c r="B9" s="6" t="s">
        <v>71</v>
      </c>
      <c r="C9" s="7">
        <v>2752752</v>
      </c>
      <c r="D9" s="7">
        <v>2972752</v>
      </c>
      <c r="E9" s="7">
        <v>2045763.36</v>
      </c>
      <c r="F9" s="7">
        <f>F10+F11+F12+F14</f>
        <v>2815473.4</v>
      </c>
      <c r="G9" s="4">
        <f>F9/C9*100</f>
        <v>102.278498026702</v>
      </c>
      <c r="H9" s="4">
        <f>F9/D9*100</f>
        <v>94.709326576855375</v>
      </c>
    </row>
    <row r="10" spans="1:8" ht="51" x14ac:dyDescent="0.25">
      <c r="A10" s="5" t="s">
        <v>72</v>
      </c>
      <c r="B10" s="6" t="s">
        <v>73</v>
      </c>
      <c r="C10" s="7">
        <v>60000</v>
      </c>
      <c r="D10" s="7">
        <v>60000</v>
      </c>
      <c r="E10" s="7">
        <v>30000</v>
      </c>
      <c r="F10" s="7">
        <v>60000</v>
      </c>
      <c r="G10" s="4">
        <f>F10/C10*100</f>
        <v>100</v>
      </c>
      <c r="H10" s="4">
        <f>F10/D10*100</f>
        <v>100</v>
      </c>
    </row>
    <row r="11" spans="1:8" ht="63.75" x14ac:dyDescent="0.25">
      <c r="A11" s="5" t="s">
        <v>74</v>
      </c>
      <c r="B11" s="6" t="s">
        <v>75</v>
      </c>
      <c r="C11" s="7">
        <v>2340572</v>
      </c>
      <c r="D11" s="7">
        <v>2545572</v>
      </c>
      <c r="E11" s="7">
        <v>1791878.36</v>
      </c>
      <c r="F11" s="7">
        <v>2418293.4</v>
      </c>
      <c r="G11" s="4">
        <f>F11/C11*100</f>
        <v>103.32061564438095</v>
      </c>
      <c r="H11" s="4">
        <f>F11/D11*100</f>
        <v>95</v>
      </c>
    </row>
    <row r="12" spans="1:8" ht="38.25" x14ac:dyDescent="0.25">
      <c r="A12" s="5" t="s">
        <v>76</v>
      </c>
      <c r="B12" s="6" t="s">
        <v>77</v>
      </c>
      <c r="C12" s="7">
        <v>110000</v>
      </c>
      <c r="D12" s="7">
        <v>110000</v>
      </c>
      <c r="E12" s="7">
        <v>101000</v>
      </c>
      <c r="F12" s="7">
        <v>110000</v>
      </c>
      <c r="G12" s="4">
        <f>F12/C12*100</f>
        <v>100</v>
      </c>
      <c r="H12" s="4">
        <f>F12/D12*100</f>
        <v>100</v>
      </c>
    </row>
    <row r="13" spans="1:8" x14ac:dyDescent="0.25">
      <c r="A13" s="5" t="s">
        <v>78</v>
      </c>
      <c r="B13" s="6" t="s">
        <v>79</v>
      </c>
      <c r="C13" s="7">
        <v>30000</v>
      </c>
      <c r="D13" s="7">
        <v>30000</v>
      </c>
      <c r="E13" s="7">
        <v>0</v>
      </c>
      <c r="F13" s="7"/>
      <c r="G13" s="4">
        <f>F13/C13*100</f>
        <v>0</v>
      </c>
      <c r="H13" s="4">
        <f>F13/D13*100</f>
        <v>0</v>
      </c>
    </row>
    <row r="14" spans="1:8" x14ac:dyDescent="0.25">
      <c r="A14" s="5" t="s">
        <v>80</v>
      </c>
      <c r="B14" s="6" t="s">
        <v>81</v>
      </c>
      <c r="C14" s="7">
        <v>212180</v>
      </c>
      <c r="D14" s="7">
        <v>227180</v>
      </c>
      <c r="E14" s="7">
        <v>122885</v>
      </c>
      <c r="F14" s="7">
        <v>227180</v>
      </c>
      <c r="G14" s="4">
        <f>F14/C14*100</f>
        <v>107.06946931850317</v>
      </c>
      <c r="H14" s="4">
        <f>F14/D14*100</f>
        <v>100</v>
      </c>
    </row>
    <row r="15" spans="1:8" x14ac:dyDescent="0.25">
      <c r="A15" s="5" t="s">
        <v>82</v>
      </c>
      <c r="B15" s="6" t="s">
        <v>83</v>
      </c>
      <c r="C15" s="7">
        <v>31400</v>
      </c>
      <c r="D15" s="7">
        <v>32500</v>
      </c>
      <c r="E15" s="7">
        <v>12748.19</v>
      </c>
      <c r="F15" s="7">
        <v>32500</v>
      </c>
      <c r="G15" s="4">
        <f>F15/C15*100</f>
        <v>103.5031847133758</v>
      </c>
      <c r="H15" s="4">
        <f>F15/D15*100</f>
        <v>100</v>
      </c>
    </row>
    <row r="16" spans="1:8" ht="25.5" x14ac:dyDescent="0.25">
      <c r="A16" s="5" t="s">
        <v>84</v>
      </c>
      <c r="B16" s="6" t="s">
        <v>85</v>
      </c>
      <c r="C16" s="7">
        <v>31400</v>
      </c>
      <c r="D16" s="7">
        <v>32500</v>
      </c>
      <c r="E16" s="7">
        <v>12748.19</v>
      </c>
      <c r="F16" s="7">
        <v>32500</v>
      </c>
      <c r="G16" s="4">
        <f>F16/C16*100</f>
        <v>103.5031847133758</v>
      </c>
      <c r="H16" s="4">
        <f>F16/D16*100</f>
        <v>100</v>
      </c>
    </row>
    <row r="17" spans="1:8" ht="25.5" x14ac:dyDescent="0.25">
      <c r="A17" s="5" t="s">
        <v>86</v>
      </c>
      <c r="B17" s="6" t="s">
        <v>87</v>
      </c>
      <c r="C17" s="7">
        <v>13000</v>
      </c>
      <c r="D17" s="7">
        <v>33000</v>
      </c>
      <c r="E17" s="7">
        <v>29974.01</v>
      </c>
      <c r="F17" s="7">
        <v>29974.01</v>
      </c>
      <c r="G17" s="4">
        <f>F17/C17*100</f>
        <v>230.56930769230769</v>
      </c>
      <c r="H17" s="4">
        <f>F17/D17*100</f>
        <v>90.830333333333328</v>
      </c>
    </row>
    <row r="18" spans="1:8" x14ac:dyDescent="0.25">
      <c r="A18" s="5" t="s">
        <v>88</v>
      </c>
      <c r="B18" s="6" t="s">
        <v>89</v>
      </c>
      <c r="C18" s="7">
        <v>3000</v>
      </c>
      <c r="D18" s="7">
        <v>3000</v>
      </c>
      <c r="E18" s="7">
        <v>0</v>
      </c>
      <c r="F18" s="7"/>
      <c r="G18" s="4">
        <f>F18/C18*100</f>
        <v>0</v>
      </c>
      <c r="H18" s="4">
        <f>F18/D18*100</f>
        <v>0</v>
      </c>
    </row>
    <row r="19" spans="1:8" ht="51" x14ac:dyDescent="0.25">
      <c r="A19" s="5" t="s">
        <v>90</v>
      </c>
      <c r="B19" s="6" t="s">
        <v>91</v>
      </c>
      <c r="C19" s="7">
        <v>10000</v>
      </c>
      <c r="D19" s="7">
        <v>30000</v>
      </c>
      <c r="E19" s="7">
        <v>29974.01</v>
      </c>
      <c r="F19" s="7">
        <v>29974.01</v>
      </c>
      <c r="G19" s="4">
        <f>F19/C19*100</f>
        <v>299.74009999999998</v>
      </c>
      <c r="H19" s="4">
        <f>F19/D19*100</f>
        <v>99.913366666666661</v>
      </c>
    </row>
    <row r="20" spans="1:8" x14ac:dyDescent="0.25">
      <c r="A20" s="5" t="s">
        <v>92</v>
      </c>
      <c r="B20" s="6" t="s">
        <v>93</v>
      </c>
      <c r="C20" s="7">
        <v>2285657</v>
      </c>
      <c r="D20" s="7">
        <v>2431765.71</v>
      </c>
      <c r="E20" s="7">
        <v>2126851.66</v>
      </c>
      <c r="F20" s="7">
        <v>2431765.71</v>
      </c>
      <c r="G20" s="4">
        <f>F20/C20*100</f>
        <v>106.39241627243283</v>
      </c>
      <c r="H20" s="4">
        <f>F20/D20*100</f>
        <v>100</v>
      </c>
    </row>
    <row r="21" spans="1:8" x14ac:dyDescent="0.25">
      <c r="A21" s="5" t="s">
        <v>94</v>
      </c>
      <c r="B21" s="6" t="s">
        <v>95</v>
      </c>
      <c r="C21" s="7">
        <v>2227800</v>
      </c>
      <c r="D21" s="7">
        <v>2390879.71</v>
      </c>
      <c r="E21" s="7">
        <v>2126851.66</v>
      </c>
      <c r="F21" s="7">
        <v>2390879.71</v>
      </c>
      <c r="G21" s="4">
        <f>F21/C21*100</f>
        <v>107.32021321483079</v>
      </c>
      <c r="H21" s="4">
        <f>F21/D21*100</f>
        <v>100</v>
      </c>
    </row>
    <row r="22" spans="1:8" ht="25.5" x14ac:dyDescent="0.25">
      <c r="A22" s="5" t="s">
        <v>96</v>
      </c>
      <c r="B22" s="6" t="s">
        <v>97</v>
      </c>
      <c r="C22" s="7">
        <v>57857</v>
      </c>
      <c r="D22" s="7">
        <v>40886</v>
      </c>
      <c r="E22" s="7">
        <v>0</v>
      </c>
      <c r="F22" s="7">
        <v>40886</v>
      </c>
      <c r="G22" s="4">
        <f>F22/C22*100</f>
        <v>70.667334981074021</v>
      </c>
      <c r="H22" s="4">
        <f>F22/D22*100</f>
        <v>100</v>
      </c>
    </row>
    <row r="23" spans="1:8" x14ac:dyDescent="0.25">
      <c r="A23" s="5" t="s">
        <v>98</v>
      </c>
      <c r="B23" s="6" t="s">
        <v>99</v>
      </c>
      <c r="C23" s="7">
        <v>1020242</v>
      </c>
      <c r="D23" s="7">
        <v>1924102.83</v>
      </c>
      <c r="E23" s="7">
        <v>1688654.51</v>
      </c>
      <c r="F23" s="7">
        <f>F24+F25+F26</f>
        <v>1798695.0899999999</v>
      </c>
      <c r="G23" s="4">
        <f>F23/C23*100</f>
        <v>176.300827646774</v>
      </c>
      <c r="H23" s="4">
        <f>F23/D23*100</f>
        <v>93.482274541428737</v>
      </c>
    </row>
    <row r="24" spans="1:8" x14ac:dyDescent="0.25">
      <c r="A24" s="5" t="s">
        <v>100</v>
      </c>
      <c r="B24" s="6" t="s">
        <v>101</v>
      </c>
      <c r="C24" s="7">
        <v>62000</v>
      </c>
      <c r="D24" s="7">
        <v>76500</v>
      </c>
      <c r="E24" s="7">
        <v>56285.61</v>
      </c>
      <c r="F24" s="7">
        <v>76500</v>
      </c>
      <c r="G24" s="4">
        <f>F24/C24*100</f>
        <v>123.38709677419355</v>
      </c>
      <c r="H24" s="4">
        <f>F24/D24*100</f>
        <v>100</v>
      </c>
    </row>
    <row r="25" spans="1:8" x14ac:dyDescent="0.25">
      <c r="A25" s="5" t="s">
        <v>102</v>
      </c>
      <c r="B25" s="6" t="s">
        <v>103</v>
      </c>
      <c r="C25" s="7">
        <v>40000</v>
      </c>
      <c r="D25" s="7">
        <v>90000</v>
      </c>
      <c r="E25" s="7">
        <v>43727</v>
      </c>
      <c r="F25" s="7">
        <v>52472.4</v>
      </c>
      <c r="G25" s="4">
        <f>F25/C25*100</f>
        <v>131.18100000000001</v>
      </c>
      <c r="H25" s="4">
        <f>F25/D25*100</f>
        <v>58.302666666666667</v>
      </c>
    </row>
    <row r="26" spans="1:8" x14ac:dyDescent="0.25">
      <c r="A26" s="5" t="s">
        <v>104</v>
      </c>
      <c r="B26" s="6" t="s">
        <v>105</v>
      </c>
      <c r="C26" s="7">
        <v>918242</v>
      </c>
      <c r="D26" s="7">
        <v>1757602.83</v>
      </c>
      <c r="E26" s="7">
        <v>1588641.9</v>
      </c>
      <c r="F26" s="7">
        <v>1669722.69</v>
      </c>
      <c r="G26" s="4">
        <f>F26/C26*100</f>
        <v>181.83906747894346</v>
      </c>
      <c r="H26" s="4">
        <f>F26/D26*100</f>
        <v>95.000000085343501</v>
      </c>
    </row>
    <row r="27" spans="1:8" x14ac:dyDescent="0.25">
      <c r="A27" s="5" t="s">
        <v>106</v>
      </c>
      <c r="B27" s="6" t="s">
        <v>107</v>
      </c>
      <c r="C27" s="7">
        <v>847833</v>
      </c>
      <c r="D27" s="7">
        <v>897833</v>
      </c>
      <c r="E27" s="7">
        <v>746774.24</v>
      </c>
      <c r="F27" s="7">
        <v>897833</v>
      </c>
      <c r="G27" s="4">
        <f>F27/C27*100</f>
        <v>105.89738781104299</v>
      </c>
      <c r="H27" s="4">
        <f>F27/D27*100</f>
        <v>100</v>
      </c>
    </row>
    <row r="28" spans="1:8" x14ac:dyDescent="0.25">
      <c r="A28" s="5" t="s">
        <v>108</v>
      </c>
      <c r="B28" s="6" t="s">
        <v>109</v>
      </c>
      <c r="C28" s="7">
        <v>724250</v>
      </c>
      <c r="D28" s="7">
        <v>774250</v>
      </c>
      <c r="E28" s="7">
        <v>644732.24</v>
      </c>
      <c r="F28" s="7">
        <v>774250</v>
      </c>
      <c r="G28" s="4">
        <f>F28/C28*100</f>
        <v>106.90369347600968</v>
      </c>
      <c r="H28" s="4">
        <f>F28/D28*100</f>
        <v>100</v>
      </c>
    </row>
    <row r="29" spans="1:8" ht="25.5" x14ac:dyDescent="0.25">
      <c r="A29" s="5" t="s">
        <v>110</v>
      </c>
      <c r="B29" s="6" t="s">
        <v>111</v>
      </c>
      <c r="C29" s="7">
        <v>123583</v>
      </c>
      <c r="D29" s="7">
        <v>123583</v>
      </c>
      <c r="E29" s="7">
        <v>102042</v>
      </c>
      <c r="F29" s="7">
        <v>123583</v>
      </c>
      <c r="G29" s="4">
        <f>F29/C29*100</f>
        <v>100</v>
      </c>
      <c r="H29" s="4">
        <f>F29/D29*100</f>
        <v>100</v>
      </c>
    </row>
    <row r="30" spans="1:8" x14ac:dyDescent="0.25">
      <c r="A30" s="5" t="s">
        <v>112</v>
      </c>
      <c r="B30" s="6" t="s">
        <v>113</v>
      </c>
      <c r="C30" s="7">
        <v>75000</v>
      </c>
      <c r="D30" s="7">
        <v>92123.520000000004</v>
      </c>
      <c r="E30" s="7">
        <v>69092.639999999999</v>
      </c>
      <c r="F30" s="7">
        <v>92123.520000000004</v>
      </c>
      <c r="G30" s="4">
        <f>F30/C30*100</f>
        <v>122.83136000000002</v>
      </c>
      <c r="H30" s="4">
        <f>F30/D30*100</f>
        <v>100</v>
      </c>
    </row>
    <row r="31" spans="1:8" x14ac:dyDescent="0.25">
      <c r="A31" s="5" t="s">
        <v>114</v>
      </c>
      <c r="B31" s="6" t="s">
        <v>115</v>
      </c>
      <c r="C31" s="7">
        <v>75000</v>
      </c>
      <c r="D31" s="7">
        <v>92123.520000000004</v>
      </c>
      <c r="E31" s="7">
        <v>69092.639999999999</v>
      </c>
      <c r="F31" s="7">
        <v>92123.520000000004</v>
      </c>
      <c r="G31" s="4">
        <f>F31/C31*100</f>
        <v>122.83136000000002</v>
      </c>
      <c r="H31" s="4">
        <f>F31/D31*100</f>
        <v>100</v>
      </c>
    </row>
    <row r="32" spans="1:8" x14ac:dyDescent="0.25">
      <c r="A32" s="5" t="s">
        <v>116</v>
      </c>
      <c r="B32" s="6" t="s">
        <v>117</v>
      </c>
      <c r="C32" s="7">
        <v>25333</v>
      </c>
      <c r="D32" s="7">
        <v>25333</v>
      </c>
      <c r="E32" s="7">
        <v>0</v>
      </c>
      <c r="F32" s="7"/>
      <c r="G32" s="4">
        <f>F32/C32*100</f>
        <v>0</v>
      </c>
      <c r="H32" s="4">
        <f>F32/D32*100</f>
        <v>0</v>
      </c>
    </row>
    <row r="33" spans="1:8" x14ac:dyDescent="0.25">
      <c r="A33" s="5" t="s">
        <v>118</v>
      </c>
      <c r="B33" s="6" t="s">
        <v>119</v>
      </c>
      <c r="C33" s="7">
        <v>25333</v>
      </c>
      <c r="D33" s="7">
        <v>25333</v>
      </c>
      <c r="E33" s="7">
        <v>0</v>
      </c>
      <c r="F33" s="7"/>
      <c r="G33" s="4">
        <f>F33/C33*100</f>
        <v>0</v>
      </c>
      <c r="H33" s="4">
        <f>F33/D33*100</f>
        <v>0</v>
      </c>
    </row>
    <row r="34" spans="1:8" x14ac:dyDescent="0.25">
      <c r="H34" s="8"/>
    </row>
    <row r="35" spans="1:8" x14ac:dyDescent="0.25">
      <c r="H35" s="8"/>
    </row>
  </sheetData>
  <mergeCells count="11">
    <mergeCell ref="F6:F7"/>
    <mergeCell ref="G6:G7"/>
    <mergeCell ref="H6:H7"/>
    <mergeCell ref="A3:H3"/>
    <mergeCell ref="A5:H5"/>
    <mergeCell ref="A6:A7"/>
    <mergeCell ref="B6:B7"/>
    <mergeCell ref="C6:C7"/>
    <mergeCell ref="D6:D7"/>
    <mergeCell ref="E6:E7"/>
    <mergeCell ref="C4:D4"/>
  </mergeCells>
  <pageMargins left="0.39370078740157483" right="0.19685039370078741" top="0.19685039370078741" bottom="0.19685039370078741" header="0.39370078740157483" footer="0.3937007874015748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showZeros="0" tabSelected="1" zoomScaleNormal="100" zoomScaleSheetLayoutView="100" workbookViewId="0">
      <selection activeCell="G8" sqref="G8:H8"/>
    </sheetView>
  </sheetViews>
  <sheetFormatPr defaultRowHeight="15" outlineLevelRow="4" x14ac:dyDescent="0.25"/>
  <cols>
    <col min="1" max="1" width="23.42578125" style="1" customWidth="1"/>
    <col min="2" max="2" width="47.7109375" style="1" customWidth="1"/>
    <col min="3" max="3" width="16.5703125" style="1" customWidth="1"/>
    <col min="4" max="5" width="15.7109375" style="1" customWidth="1"/>
    <col min="6" max="6" width="13" style="1" customWidth="1"/>
    <col min="7" max="7" width="13.5703125" style="1" customWidth="1"/>
    <col min="8" max="8" width="13.42578125" style="1" customWidth="1"/>
    <col min="9" max="16384" width="9.140625" style="1"/>
  </cols>
  <sheetData>
    <row r="1" spans="1:8" x14ac:dyDescent="0.25">
      <c r="A1" s="27"/>
      <c r="B1" s="28"/>
      <c r="C1" s="28"/>
      <c r="D1" s="28"/>
      <c r="E1" s="28"/>
    </row>
    <row r="2" spans="1:8" x14ac:dyDescent="0.25">
      <c r="A2" s="27"/>
      <c r="B2" s="28"/>
      <c r="C2" s="28"/>
      <c r="D2" s="28"/>
      <c r="E2" s="28"/>
    </row>
    <row r="3" spans="1:8" ht="15.2" customHeight="1" x14ac:dyDescent="0.25">
      <c r="A3" s="35" t="s">
        <v>31</v>
      </c>
      <c r="B3" s="35"/>
      <c r="C3" s="35"/>
      <c r="D3" s="35"/>
      <c r="E3" s="35"/>
      <c r="F3" s="35"/>
      <c r="G3" s="35"/>
      <c r="H3" s="35"/>
    </row>
    <row r="4" spans="1:8" ht="15.2" customHeight="1" x14ac:dyDescent="0.25">
      <c r="A4" s="14"/>
      <c r="B4" s="14"/>
      <c r="C4" s="14" t="s">
        <v>29</v>
      </c>
      <c r="D4" s="14"/>
      <c r="E4" s="14"/>
      <c r="F4" s="14"/>
      <c r="G4" s="14"/>
      <c r="H4" s="14"/>
    </row>
    <row r="5" spans="1:8" ht="12.75" customHeight="1" x14ac:dyDescent="0.25">
      <c r="A5" s="36" t="s">
        <v>16</v>
      </c>
      <c r="B5" s="36"/>
      <c r="C5" s="36"/>
      <c r="D5" s="36"/>
      <c r="E5" s="36"/>
      <c r="F5" s="36"/>
      <c r="G5" s="36"/>
      <c r="H5" s="36"/>
    </row>
    <row r="6" spans="1:8" ht="30" customHeight="1" x14ac:dyDescent="0.25">
      <c r="A6" s="17" t="s">
        <v>17</v>
      </c>
      <c r="B6" s="33" t="s">
        <v>18</v>
      </c>
      <c r="C6" s="29" t="s">
        <v>19</v>
      </c>
      <c r="D6" s="29" t="s">
        <v>20</v>
      </c>
      <c r="E6" s="31" t="s">
        <v>21</v>
      </c>
      <c r="F6" s="29" t="s">
        <v>5</v>
      </c>
      <c r="G6" s="29" t="s">
        <v>3</v>
      </c>
      <c r="H6" s="29" t="s">
        <v>4</v>
      </c>
    </row>
    <row r="7" spans="1:8" ht="70.5" customHeight="1" x14ac:dyDescent="0.25">
      <c r="A7" s="18"/>
      <c r="B7" s="34"/>
      <c r="C7" s="30"/>
      <c r="D7" s="30"/>
      <c r="E7" s="32"/>
      <c r="F7" s="30"/>
      <c r="G7" s="30"/>
      <c r="H7" s="30"/>
    </row>
    <row r="8" spans="1:8" x14ac:dyDescent="0.25">
      <c r="A8" s="2" t="s">
        <v>32</v>
      </c>
      <c r="B8" s="3" t="s">
        <v>33</v>
      </c>
      <c r="C8" s="4">
        <v>7051217</v>
      </c>
      <c r="D8" s="4">
        <v>8151134.6600000001</v>
      </c>
      <c r="E8" s="4">
        <v>7394895.9500000002</v>
      </c>
      <c r="F8" s="4">
        <f>F9+F19</f>
        <v>8190870.2000000002</v>
      </c>
      <c r="G8" s="4">
        <f>F8/C8*100</f>
        <v>116.1625035791694</v>
      </c>
      <c r="H8" s="4">
        <f>F8/D8*100</f>
        <v>100.48748476939038</v>
      </c>
    </row>
    <row r="9" spans="1:8" outlineLevel="1" x14ac:dyDescent="0.25">
      <c r="A9" s="2" t="s">
        <v>34</v>
      </c>
      <c r="B9" s="3" t="s">
        <v>35</v>
      </c>
      <c r="C9" s="4">
        <v>1261000</v>
      </c>
      <c r="D9" s="4">
        <v>1312737</v>
      </c>
      <c r="E9" s="4">
        <v>1024773.1</v>
      </c>
      <c r="F9" s="4">
        <f>F10+F12+F14+F17</f>
        <v>1352472.54</v>
      </c>
      <c r="G9" s="4">
        <f t="shared" ref="G9:G25" si="0">F9/C9*100</f>
        <v>107.25396827914354</v>
      </c>
      <c r="H9" s="4">
        <f t="shared" ref="H9:H25" si="1">F9/D9*100</f>
        <v>103.02692313845043</v>
      </c>
    </row>
    <row r="10" spans="1:8" outlineLevel="2" x14ac:dyDescent="0.25">
      <c r="A10" s="2" t="s">
        <v>36</v>
      </c>
      <c r="B10" s="3" t="s">
        <v>37</v>
      </c>
      <c r="C10" s="4">
        <v>111000</v>
      </c>
      <c r="D10" s="4">
        <v>111000</v>
      </c>
      <c r="E10" s="4">
        <v>90248.85</v>
      </c>
      <c r="F10" s="4">
        <v>103141.54</v>
      </c>
      <c r="G10" s="4">
        <f t="shared" si="0"/>
        <v>92.920306306306301</v>
      </c>
      <c r="H10" s="4">
        <f t="shared" si="1"/>
        <v>92.920306306306301</v>
      </c>
    </row>
    <row r="11" spans="1:8" outlineLevel="3" x14ac:dyDescent="0.25">
      <c r="A11" s="2" t="s">
        <v>38</v>
      </c>
      <c r="B11" s="3" t="s">
        <v>39</v>
      </c>
      <c r="C11" s="4">
        <v>111000</v>
      </c>
      <c r="D11" s="4">
        <v>111000</v>
      </c>
      <c r="E11" s="4">
        <v>90248.85</v>
      </c>
      <c r="F11" s="4">
        <v>103141.54</v>
      </c>
      <c r="G11" s="4">
        <f t="shared" si="0"/>
        <v>92.920306306306301</v>
      </c>
      <c r="H11" s="4">
        <f t="shared" si="1"/>
        <v>92.920306306306301</v>
      </c>
    </row>
    <row r="12" spans="1:8" outlineLevel="4" x14ac:dyDescent="0.25">
      <c r="A12" s="2" t="s">
        <v>40</v>
      </c>
      <c r="B12" s="3" t="s">
        <v>41</v>
      </c>
      <c r="C12" s="4">
        <v>590000</v>
      </c>
      <c r="D12" s="4">
        <v>590000</v>
      </c>
      <c r="E12" s="4">
        <v>609743.81000000006</v>
      </c>
      <c r="F12" s="4">
        <v>640231</v>
      </c>
      <c r="G12" s="4">
        <f t="shared" si="0"/>
        <v>108.51372881355931</v>
      </c>
      <c r="H12" s="4">
        <f t="shared" si="1"/>
        <v>108.51372881355931</v>
      </c>
    </row>
    <row r="13" spans="1:8" ht="25.5" outlineLevel="4" x14ac:dyDescent="0.25">
      <c r="A13" s="2" t="s">
        <v>42</v>
      </c>
      <c r="B13" s="3" t="s">
        <v>43</v>
      </c>
      <c r="C13" s="4">
        <v>590000</v>
      </c>
      <c r="D13" s="4">
        <v>590000</v>
      </c>
      <c r="E13" s="4">
        <v>609743.81000000006</v>
      </c>
      <c r="F13" s="4">
        <v>640231</v>
      </c>
      <c r="G13" s="4">
        <f t="shared" si="0"/>
        <v>108.51372881355931</v>
      </c>
      <c r="H13" s="4">
        <f t="shared" si="1"/>
        <v>108.51372881355931</v>
      </c>
    </row>
    <row r="14" spans="1:8" outlineLevel="4" x14ac:dyDescent="0.25">
      <c r="A14" s="2" t="s">
        <v>44</v>
      </c>
      <c r="B14" s="3" t="s">
        <v>45</v>
      </c>
      <c r="C14" s="4">
        <v>560000</v>
      </c>
      <c r="D14" s="4">
        <v>560000</v>
      </c>
      <c r="E14" s="4">
        <v>275680.44</v>
      </c>
      <c r="F14" s="4">
        <v>560000</v>
      </c>
      <c r="G14" s="4">
        <f t="shared" si="0"/>
        <v>100</v>
      </c>
      <c r="H14" s="4">
        <f t="shared" si="1"/>
        <v>100</v>
      </c>
    </row>
    <row r="15" spans="1:8" outlineLevel="4" x14ac:dyDescent="0.25">
      <c r="A15" s="2" t="s">
        <v>46</v>
      </c>
      <c r="B15" s="3" t="s">
        <v>47</v>
      </c>
      <c r="C15" s="4">
        <v>74000</v>
      </c>
      <c r="D15" s="4">
        <v>74000</v>
      </c>
      <c r="E15" s="4">
        <v>57672.36</v>
      </c>
      <c r="F15" s="4">
        <v>74000</v>
      </c>
      <c r="G15" s="4">
        <f t="shared" si="0"/>
        <v>100</v>
      </c>
      <c r="H15" s="4">
        <f t="shared" si="1"/>
        <v>100</v>
      </c>
    </row>
    <row r="16" spans="1:8" outlineLevel="4" x14ac:dyDescent="0.25">
      <c r="A16" s="2" t="s">
        <v>48</v>
      </c>
      <c r="B16" s="3" t="s">
        <v>49</v>
      </c>
      <c r="C16" s="4">
        <v>486000</v>
      </c>
      <c r="D16" s="4">
        <v>486000</v>
      </c>
      <c r="E16" s="4">
        <v>218008.08</v>
      </c>
      <c r="F16" s="4">
        <v>486000</v>
      </c>
      <c r="G16" s="4">
        <f t="shared" si="0"/>
        <v>100</v>
      </c>
      <c r="H16" s="4">
        <f t="shared" si="1"/>
        <v>100</v>
      </c>
    </row>
    <row r="17" spans="1:8" outlineLevel="4" x14ac:dyDescent="0.25">
      <c r="A17" s="2" t="s">
        <v>50</v>
      </c>
      <c r="B17" s="3" t="s">
        <v>51</v>
      </c>
      <c r="C17" s="4">
        <v>0</v>
      </c>
      <c r="D17" s="4">
        <v>51737</v>
      </c>
      <c r="E17" s="4">
        <v>49100</v>
      </c>
      <c r="F17" s="4">
        <v>49100</v>
      </c>
      <c r="G17" s="4" t="e">
        <f t="shared" si="0"/>
        <v>#DIV/0!</v>
      </c>
      <c r="H17" s="4">
        <f t="shared" si="1"/>
        <v>94.903067437230604</v>
      </c>
    </row>
    <row r="18" spans="1:8" outlineLevel="2" x14ac:dyDescent="0.25">
      <c r="A18" s="2" t="s">
        <v>52</v>
      </c>
      <c r="B18" s="3" t="s">
        <v>53</v>
      </c>
      <c r="C18" s="4">
        <v>0</v>
      </c>
      <c r="D18" s="4">
        <v>51737</v>
      </c>
      <c r="E18" s="4">
        <v>49100</v>
      </c>
      <c r="F18" s="4">
        <v>49100</v>
      </c>
      <c r="G18" s="4" t="e">
        <f t="shared" si="0"/>
        <v>#DIV/0!</v>
      </c>
      <c r="H18" s="4">
        <f t="shared" si="1"/>
        <v>94.903067437230604</v>
      </c>
    </row>
    <row r="19" spans="1:8" outlineLevel="3" x14ac:dyDescent="0.25">
      <c r="A19" s="2" t="s">
        <v>54</v>
      </c>
      <c r="B19" s="3" t="s">
        <v>55</v>
      </c>
      <c r="C19" s="4">
        <v>5790217</v>
      </c>
      <c r="D19" s="4">
        <v>6838397.6600000001</v>
      </c>
      <c r="E19" s="4">
        <v>6370122.8499999996</v>
      </c>
      <c r="F19" s="4">
        <v>6838397.6600000001</v>
      </c>
      <c r="G19" s="4">
        <f t="shared" si="0"/>
        <v>118.10261446159961</v>
      </c>
      <c r="H19" s="4">
        <f t="shared" si="1"/>
        <v>100</v>
      </c>
    </row>
    <row r="20" spans="1:8" ht="38.25" outlineLevel="4" x14ac:dyDescent="0.25">
      <c r="A20" s="2" t="s">
        <v>56</v>
      </c>
      <c r="B20" s="3" t="s">
        <v>57</v>
      </c>
      <c r="C20" s="4">
        <v>5790217</v>
      </c>
      <c r="D20" s="4">
        <v>6838397.6600000001</v>
      </c>
      <c r="E20" s="4">
        <v>6370122.8499999996</v>
      </c>
      <c r="F20" s="4">
        <v>6838397.6600000001</v>
      </c>
      <c r="G20" s="4">
        <f t="shared" si="0"/>
        <v>118.10261446159961</v>
      </c>
      <c r="H20" s="4">
        <f t="shared" si="1"/>
        <v>100</v>
      </c>
    </row>
    <row r="21" spans="1:8" ht="25.5" outlineLevel="4" x14ac:dyDescent="0.25">
      <c r="A21" s="2" t="s">
        <v>58</v>
      </c>
      <c r="B21" s="3" t="s">
        <v>59</v>
      </c>
      <c r="C21" s="4">
        <v>3335980</v>
      </c>
      <c r="D21" s="4">
        <v>3335980</v>
      </c>
      <c r="E21" s="4">
        <v>3057978</v>
      </c>
      <c r="F21" s="4">
        <v>3335980</v>
      </c>
      <c r="G21" s="4">
        <f t="shared" si="0"/>
        <v>100</v>
      </c>
      <c r="H21" s="4">
        <f t="shared" si="1"/>
        <v>100</v>
      </c>
    </row>
    <row r="22" spans="1:8" ht="38.25" outlineLevel="2" x14ac:dyDescent="0.25">
      <c r="A22" s="2" t="s">
        <v>60</v>
      </c>
      <c r="B22" s="3" t="s">
        <v>61</v>
      </c>
      <c r="C22" s="4">
        <v>43071</v>
      </c>
      <c r="D22" s="4">
        <v>1026100</v>
      </c>
      <c r="E22" s="4">
        <v>947160</v>
      </c>
      <c r="F22" s="4">
        <v>1026100</v>
      </c>
      <c r="G22" s="4">
        <f t="shared" si="0"/>
        <v>2382.3454296394325</v>
      </c>
      <c r="H22" s="4">
        <f t="shared" si="1"/>
        <v>100</v>
      </c>
    </row>
    <row r="23" spans="1:8" ht="25.5" outlineLevel="3" x14ac:dyDescent="0.25">
      <c r="A23" s="2" t="s">
        <v>62</v>
      </c>
      <c r="B23" s="3" t="s">
        <v>63</v>
      </c>
      <c r="C23" s="4">
        <v>31400</v>
      </c>
      <c r="D23" s="4">
        <v>32500</v>
      </c>
      <c r="E23" s="4">
        <v>12748.19</v>
      </c>
      <c r="F23" s="4">
        <v>32500</v>
      </c>
      <c r="G23" s="4">
        <f t="shared" si="0"/>
        <v>103.5031847133758</v>
      </c>
      <c r="H23" s="4">
        <f t="shared" si="1"/>
        <v>100</v>
      </c>
    </row>
    <row r="24" spans="1:8" outlineLevel="4" x14ac:dyDescent="0.25">
      <c r="A24" s="2" t="s">
        <v>64</v>
      </c>
      <c r="B24" s="3" t="s">
        <v>65</v>
      </c>
      <c r="C24" s="4">
        <v>2262586</v>
      </c>
      <c r="D24" s="4">
        <v>2326637.66</v>
      </c>
      <c r="E24" s="4">
        <v>2264351.66</v>
      </c>
      <c r="F24" s="4">
        <v>2326637.66</v>
      </c>
      <c r="G24" s="4">
        <f t="shared" si="0"/>
        <v>102.83090499101471</v>
      </c>
      <c r="H24" s="4">
        <f t="shared" si="1"/>
        <v>100</v>
      </c>
    </row>
    <row r="25" spans="1:8" ht="38.25" outlineLevel="4" x14ac:dyDescent="0.25">
      <c r="A25" s="2" t="s">
        <v>66</v>
      </c>
      <c r="B25" s="3" t="s">
        <v>67</v>
      </c>
      <c r="C25" s="4">
        <v>117180</v>
      </c>
      <c r="D25" s="4">
        <v>117180</v>
      </c>
      <c r="E25" s="4">
        <v>87885</v>
      </c>
      <c r="F25" s="4">
        <v>117180</v>
      </c>
      <c r="G25" s="4">
        <f t="shared" si="0"/>
        <v>100</v>
      </c>
      <c r="H25" s="4">
        <f t="shared" si="1"/>
        <v>100</v>
      </c>
    </row>
    <row r="26" spans="1:8" x14ac:dyDescent="0.25">
      <c r="A26" s="27"/>
      <c r="B26" s="28"/>
      <c r="C26" s="28"/>
      <c r="D26" s="28"/>
      <c r="E26" s="28"/>
    </row>
  </sheetData>
  <mergeCells count="13">
    <mergeCell ref="G6:G7"/>
    <mergeCell ref="F6:F7"/>
    <mergeCell ref="H6:H7"/>
    <mergeCell ref="A3:H3"/>
    <mergeCell ref="A5:H5"/>
    <mergeCell ref="A1:E1"/>
    <mergeCell ref="A2:E2"/>
    <mergeCell ref="D6:D7"/>
    <mergeCell ref="E6:E7"/>
    <mergeCell ref="A26:E26"/>
    <mergeCell ref="A6:A7"/>
    <mergeCell ref="B6:B7"/>
    <mergeCell ref="C6:C7"/>
  </mergeCells>
  <pageMargins left="0.39370078740157483" right="0.19685039370078741" top="0.19685039370078741" bottom="0.19685039370078741" header="0.39370078740157483" footer="0.3937007874015748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7.10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user_22_1_12.03.2012_10:51:29&lt;/VariantName&gt;&#10;  &lt;VariantLink&gt;55167048&lt;/VariantLink&gt;&#10;  &lt;ReportCode&gt;EB2FE6FACBBB4852800491A6010EB3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BC5A752-B52B-4142-8064-9E16AF9C81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Источники</vt:lpstr>
      <vt:lpstr>Расходы</vt:lpstr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FERZIKOVO17\BTA</dc:creator>
  <cp:lastModifiedBy>BTA</cp:lastModifiedBy>
  <cp:lastPrinted>2022-10-27T07:18:39Z</cp:lastPrinted>
  <dcterms:created xsi:type="dcterms:W3CDTF">2022-10-27T06:37:47Z</dcterms:created>
  <dcterms:modified xsi:type="dcterms:W3CDTF">2022-11-11T06:31:01Z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user_22_1_12.03.2012_10_51_29(6).xlsx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